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ca\Downloads\"/>
    </mc:Choice>
  </mc:AlternateContent>
  <xr:revisionPtr revIDLastSave="0" documentId="13_ncr:1_{D795A210-801F-4C29-8C65-212E78D5DB15}" xr6:coauthVersionLast="47" xr6:coauthVersionMax="47" xr10:uidLastSave="{00000000-0000-0000-0000-000000000000}"/>
  <bookViews>
    <workbookView xWindow="-120" yWindow="-120" windowWidth="29040" windowHeight="15720" xr2:uid="{28241B12-8985-4C96-A171-5CA307734EDE}"/>
  </bookViews>
  <sheets>
    <sheet name="prezentare 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J7" i="1"/>
  <c r="J10" i="1" s="1"/>
  <c r="J13" i="1" s="1"/>
  <c r="J16" i="1" s="1"/>
  <c r="B7" i="1" l="1"/>
  <c r="B10" i="1" l="1"/>
  <c r="B13" i="1" l="1"/>
  <c r="B16" i="1" l="1"/>
  <c r="M7" i="1" l="1"/>
  <c r="M10" i="1" s="1"/>
  <c r="M13" i="1" s="1"/>
  <c r="M16" i="1" s="1"/>
  <c r="N12" i="1" l="1"/>
  <c r="N14" i="1"/>
  <c r="L7" i="1"/>
  <c r="L10" i="1" s="1"/>
  <c r="L13" i="1" s="1"/>
  <c r="L16" i="1" s="1"/>
  <c r="E7" i="1"/>
  <c r="K7" i="1"/>
  <c r="K10" i="1" s="1"/>
  <c r="K13" i="1" s="1"/>
  <c r="K16" i="1" s="1"/>
  <c r="F7" i="1"/>
  <c r="D7" i="1"/>
  <c r="D10" i="1" s="1"/>
  <c r="D13" i="1" s="1"/>
  <c r="D16" i="1" s="1"/>
  <c r="G7" i="1"/>
  <c r="G10" i="1" s="1"/>
  <c r="G13" i="1" s="1"/>
  <c r="G16" i="1" s="1"/>
  <c r="H7" i="1"/>
  <c r="H10" i="1" s="1"/>
  <c r="H13" i="1" s="1"/>
  <c r="H16" i="1" s="1"/>
  <c r="N8" i="1"/>
  <c r="I7" i="1"/>
  <c r="I10" i="1" s="1"/>
  <c r="I13" i="1" s="1"/>
  <c r="I16" i="1" s="1"/>
  <c r="C7" i="1" l="1"/>
  <c r="N6" i="1"/>
  <c r="E10" i="1"/>
  <c r="E13" i="1" s="1"/>
  <c r="E16" i="1" s="1"/>
  <c r="N5" i="1"/>
  <c r="N9" i="1"/>
  <c r="F10" i="1"/>
  <c r="F13" i="1" s="1"/>
  <c r="F16" i="1" s="1"/>
  <c r="C10" i="1" l="1"/>
  <c r="N7" i="1"/>
  <c r="C13" i="1" l="1"/>
  <c r="N10" i="1"/>
  <c r="N11" i="1" s="1"/>
  <c r="C16" i="1" l="1"/>
  <c r="N16" i="1" s="1"/>
  <c r="N13" i="1"/>
  <c r="N17" i="1" l="1"/>
</calcChain>
</file>

<file path=xl/sharedStrings.xml><?xml version="1.0" encoding="utf-8"?>
<sst xmlns="http://schemas.openxmlformats.org/spreadsheetml/2006/main" count="26" uniqueCount="26">
  <si>
    <t>Contabilitate</t>
  </si>
  <si>
    <t>Finance</t>
  </si>
  <si>
    <t>General Manager</t>
  </si>
  <si>
    <t>Marketing</t>
  </si>
  <si>
    <t>Operations</t>
  </si>
  <si>
    <t>Outsourcing</t>
  </si>
  <si>
    <t>Human Resources</t>
  </si>
  <si>
    <t>Sales</t>
  </si>
  <si>
    <t>BID</t>
  </si>
  <si>
    <t>Service Delivery</t>
  </si>
  <si>
    <t>Software Development Privat</t>
  </si>
  <si>
    <t>Software Development Public</t>
  </si>
  <si>
    <t>Total</t>
  </si>
  <si>
    <t>VENITURI</t>
  </si>
  <si>
    <t>CHELTUIELI DIRECTE</t>
  </si>
  <si>
    <t>REZULTAT OPERATIONAL</t>
  </si>
  <si>
    <t>ALTE VENITURI</t>
  </si>
  <si>
    <t>COSTURI INDIRECTE</t>
  </si>
  <si>
    <t>EBITDA</t>
  </si>
  <si>
    <t>MARJA BRUTA</t>
  </si>
  <si>
    <t>AMORTIZARE</t>
  </si>
  <si>
    <t>EBIT</t>
  </si>
  <si>
    <t>DOBANZI</t>
  </si>
  <si>
    <t>IMPOZIT</t>
  </si>
  <si>
    <t>REZULTAT NET</t>
  </si>
  <si>
    <t>MARJA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</si>
</sst>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165" fontId="2" fillId="0" borderId="0" xfId="0" applyNumberFormat="1" applyFont="1"/>
    <xf numFmtId="0" fontId="2" fillId="0" borderId="0" xfId="0" applyFont="1"/>
    <xf numFmtId="165" fontId="0" fillId="0" borderId="0" xfId="0" applyNumberFormat="1"/>
    <xf numFmtId="37" fontId="0" fillId="0" borderId="0" xfId="0" applyNumberFormat="1"/>
    <xf numFmtId="164" fontId="0" fillId="0" borderId="0" xfId="1" applyFont="1"/>
    <xf numFmtId="43" fontId="0" fillId="0" borderId="0" xfId="0" applyNumberFormat="1"/>
    <xf numFmtId="37" fontId="3" fillId="0" borderId="0" xfId="1" applyNumberFormat="1" applyFont="1" applyBorder="1" applyAlignment="1">
      <alignment horizontal="center"/>
    </xf>
    <xf numFmtId="37" fontId="3" fillId="0" borderId="1" xfId="1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7" fontId="3" fillId="0" borderId="6" xfId="1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37" fontId="3" fillId="0" borderId="8" xfId="1" applyNumberFormat="1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37" fontId="4" fillId="0" borderId="0" xfId="1" applyNumberFormat="1" applyFont="1" applyBorder="1" applyAlignment="1">
      <alignment horizontal="center"/>
    </xf>
    <xf numFmtId="37" fontId="4" fillId="0" borderId="6" xfId="1" applyNumberFormat="1" applyFont="1" applyBorder="1" applyAlignment="1">
      <alignment horizontal="center"/>
    </xf>
    <xf numFmtId="166" fontId="3" fillId="0" borderId="6" xfId="2" applyNumberFormat="1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37" fontId="3" fillId="0" borderId="11" xfId="1" applyNumberFormat="1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9" fontId="3" fillId="0" borderId="14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89EF0-4EB5-4697-985F-44B4AFD67873}">
  <sheetPr>
    <tabColor rgb="FFCC66FF"/>
  </sheetPr>
  <dimension ref="A2:O21"/>
  <sheetViews>
    <sheetView tabSelected="1" workbookViewId="0">
      <selection activeCell="H25" sqref="H25"/>
    </sheetView>
  </sheetViews>
  <sheetFormatPr defaultRowHeight="15" x14ac:dyDescent="0.25"/>
  <cols>
    <col min="1" max="1" width="29.28515625" bestFit="1" customWidth="1"/>
    <col min="2" max="2" width="15.28515625" bestFit="1" customWidth="1"/>
    <col min="3" max="6" width="14.85546875" bestFit="1" customWidth="1"/>
    <col min="7" max="7" width="14.42578125" bestFit="1" customWidth="1"/>
    <col min="8" max="8" width="14.85546875" bestFit="1" customWidth="1"/>
    <col min="9" max="9" width="12.5703125" bestFit="1" customWidth="1"/>
    <col min="10" max="10" width="14.85546875" bestFit="1" customWidth="1"/>
    <col min="11" max="11" width="13.85546875" bestFit="1" customWidth="1"/>
    <col min="12" max="13" width="15.42578125" bestFit="1" customWidth="1"/>
    <col min="14" max="14" width="15.28515625" bestFit="1" customWidth="1"/>
    <col min="15" max="15" width="12.5703125" bestFit="1" customWidth="1"/>
  </cols>
  <sheetData>
    <row r="2" spans="1:15" ht="15.75" thickBot="1" x14ac:dyDescent="0.3"/>
    <row r="3" spans="1:15" s="1" customFormat="1" ht="42.75" x14ac:dyDescent="0.25">
      <c r="A3" s="10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2" t="s">
        <v>12</v>
      </c>
    </row>
    <row r="4" spans="1:15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15" x14ac:dyDescent="0.25">
      <c r="A5" s="13" t="s">
        <v>13</v>
      </c>
      <c r="B5" s="8"/>
      <c r="C5" s="8"/>
      <c r="D5" s="8">
        <v>136800</v>
      </c>
      <c r="E5" s="8"/>
      <c r="F5" s="8"/>
      <c r="G5" s="8">
        <v>10193066.795666665</v>
      </c>
      <c r="H5" s="8">
        <v>56628.480000000003</v>
      </c>
      <c r="I5" s="8"/>
      <c r="J5" s="8"/>
      <c r="K5" s="8">
        <v>31890780.039999999</v>
      </c>
      <c r="L5" s="8">
        <v>14533191.399999999</v>
      </c>
      <c r="M5" s="8">
        <v>68699372.019999996</v>
      </c>
      <c r="N5" s="16">
        <f t="shared" ref="N5:N6" si="0">SUM(B5:M5)</f>
        <v>125509838.73566666</v>
      </c>
      <c r="O5" s="2"/>
    </row>
    <row r="6" spans="1:15" x14ac:dyDescent="0.25">
      <c r="A6" s="17" t="s">
        <v>14</v>
      </c>
      <c r="B6" s="9">
        <v>-615796</v>
      </c>
      <c r="C6" s="9">
        <v>-1061737.1725000001</v>
      </c>
      <c r="D6" s="9">
        <v>-1088080</v>
      </c>
      <c r="E6" s="9">
        <v>-962333</v>
      </c>
      <c r="F6" s="9">
        <v>-2369824.9924812033</v>
      </c>
      <c r="G6" s="9">
        <v>-8845883.0613333322</v>
      </c>
      <c r="H6" s="9">
        <v>-1500752.9</v>
      </c>
      <c r="I6" s="9">
        <v>-286267.61825000006</v>
      </c>
      <c r="J6" s="9">
        <v>-1608879</v>
      </c>
      <c r="K6" s="9">
        <v>-24675721</v>
      </c>
      <c r="L6" s="9">
        <v>-11550549.749999998</v>
      </c>
      <c r="M6" s="9">
        <v>-53333423.827849999</v>
      </c>
      <c r="N6" s="18">
        <f t="shared" si="0"/>
        <v>-107899248.32241453</v>
      </c>
    </row>
    <row r="7" spans="1:15" s="3" customFormat="1" x14ac:dyDescent="0.25">
      <c r="A7" s="19" t="s">
        <v>15</v>
      </c>
      <c r="B7" s="20">
        <f>B5+B6</f>
        <v>-615796</v>
      </c>
      <c r="C7" s="20">
        <f t="shared" ref="C7:M7" si="1">C5+C6</f>
        <v>-1061737.1725000001</v>
      </c>
      <c r="D7" s="20">
        <f t="shared" si="1"/>
        <v>-951280</v>
      </c>
      <c r="E7" s="20">
        <f t="shared" si="1"/>
        <v>-962333</v>
      </c>
      <c r="F7" s="20">
        <f t="shared" si="1"/>
        <v>-2369824.9924812033</v>
      </c>
      <c r="G7" s="20">
        <f t="shared" si="1"/>
        <v>1347183.7343333326</v>
      </c>
      <c r="H7" s="20">
        <f t="shared" si="1"/>
        <v>-1444124.42</v>
      </c>
      <c r="I7" s="20">
        <f t="shared" si="1"/>
        <v>-286267.61825000006</v>
      </c>
      <c r="J7" s="20">
        <f t="shared" si="1"/>
        <v>-1608879</v>
      </c>
      <c r="K7" s="20">
        <f t="shared" si="1"/>
        <v>7215059.0399999991</v>
      </c>
      <c r="L7" s="20">
        <f t="shared" si="1"/>
        <v>2982641.6500000004</v>
      </c>
      <c r="M7" s="20">
        <f t="shared" si="1"/>
        <v>15365948.192149997</v>
      </c>
      <c r="N7" s="21">
        <f>SUM(B7:M7)</f>
        <v>17610590.413252126</v>
      </c>
    </row>
    <row r="8" spans="1:15" x14ac:dyDescent="0.25">
      <c r="A8" s="13" t="s">
        <v>16</v>
      </c>
      <c r="B8" s="8"/>
      <c r="C8" s="8">
        <v>103200</v>
      </c>
      <c r="D8" s="8"/>
      <c r="E8" s="8"/>
      <c r="F8" s="8"/>
      <c r="G8" s="8"/>
      <c r="H8" s="8"/>
      <c r="I8" s="8"/>
      <c r="J8" s="8"/>
      <c r="K8" s="8"/>
      <c r="L8" s="8"/>
      <c r="M8" s="8"/>
      <c r="N8" s="16">
        <f>SUM(B8:M8)</f>
        <v>103200</v>
      </c>
      <c r="O8" s="4"/>
    </row>
    <row r="9" spans="1:15" x14ac:dyDescent="0.25">
      <c r="A9" s="17" t="s">
        <v>17</v>
      </c>
      <c r="B9" s="9">
        <v>-3000</v>
      </c>
      <c r="C9" s="9">
        <v>-354020</v>
      </c>
      <c r="D9" s="9">
        <v>-211600</v>
      </c>
      <c r="E9" s="9">
        <v>-39700</v>
      </c>
      <c r="F9" s="9">
        <v>-434668.8000000001</v>
      </c>
      <c r="G9" s="9">
        <v>-78200</v>
      </c>
      <c r="H9" s="9">
        <v>-151900</v>
      </c>
      <c r="I9" s="9">
        <v>-2578</v>
      </c>
      <c r="J9" s="9">
        <v>-5094</v>
      </c>
      <c r="K9" s="9">
        <v>-290000</v>
      </c>
      <c r="L9" s="9">
        <v>-112500</v>
      </c>
      <c r="M9" s="9">
        <v>-452480.00000000023</v>
      </c>
      <c r="N9" s="18">
        <f>SUM(B9:M9)</f>
        <v>-2135740.8000000003</v>
      </c>
    </row>
    <row r="10" spans="1:15" x14ac:dyDescent="0.25">
      <c r="A10" s="13" t="s">
        <v>18</v>
      </c>
      <c r="B10" s="8">
        <f>B7+B8+B9</f>
        <v>-618796</v>
      </c>
      <c r="C10" s="8">
        <f t="shared" ref="C10:M10" si="2">C7+C8+C9</f>
        <v>-1312557.1725000001</v>
      </c>
      <c r="D10" s="8">
        <f t="shared" si="2"/>
        <v>-1162880</v>
      </c>
      <c r="E10" s="8">
        <f t="shared" si="2"/>
        <v>-1002033</v>
      </c>
      <c r="F10" s="8">
        <f t="shared" si="2"/>
        <v>-2804493.7924812036</v>
      </c>
      <c r="G10" s="8">
        <f t="shared" si="2"/>
        <v>1268983.7343333326</v>
      </c>
      <c r="H10" s="8">
        <f t="shared" si="2"/>
        <v>-1596024.42</v>
      </c>
      <c r="I10" s="8">
        <f t="shared" si="2"/>
        <v>-288845.61825000006</v>
      </c>
      <c r="J10" s="8">
        <f t="shared" si="2"/>
        <v>-1613973</v>
      </c>
      <c r="K10" s="8">
        <f t="shared" si="2"/>
        <v>6925059.0399999991</v>
      </c>
      <c r="L10" s="8">
        <f t="shared" si="2"/>
        <v>2870141.6500000004</v>
      </c>
      <c r="M10" s="8">
        <f t="shared" si="2"/>
        <v>14913468.192149997</v>
      </c>
      <c r="N10" s="16">
        <f>SUM(B10:M10)</f>
        <v>15578049.613252124</v>
      </c>
    </row>
    <row r="11" spans="1:15" x14ac:dyDescent="0.25">
      <c r="A11" s="13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2">
        <f>N10/N5</f>
        <v>0.12411815496043055</v>
      </c>
    </row>
    <row r="12" spans="1:15" x14ac:dyDescent="0.25">
      <c r="A12" s="13" t="s">
        <v>20</v>
      </c>
      <c r="B12" s="8">
        <v>-3600</v>
      </c>
      <c r="C12" s="8">
        <v>-2400</v>
      </c>
      <c r="D12" s="8">
        <v>-91200</v>
      </c>
      <c r="E12" s="8"/>
      <c r="F12" s="8">
        <v>-12000</v>
      </c>
      <c r="G12" s="8">
        <v>-2052</v>
      </c>
      <c r="H12" s="8">
        <v>-30000</v>
      </c>
      <c r="I12" s="8">
        <v>-2400</v>
      </c>
      <c r="J12" s="8"/>
      <c r="K12" s="8">
        <v>-60000</v>
      </c>
      <c r="L12" s="8"/>
      <c r="M12" s="8">
        <v>-660064</v>
      </c>
      <c r="N12" s="16">
        <f>SUM(B12:M12)</f>
        <v>-863716</v>
      </c>
    </row>
    <row r="13" spans="1:15" s="3" customFormat="1" x14ac:dyDescent="0.25">
      <c r="A13" s="19" t="s">
        <v>21</v>
      </c>
      <c r="B13" s="20">
        <f>B10+B12</f>
        <v>-622396</v>
      </c>
      <c r="C13" s="20">
        <f t="shared" ref="C13:M13" si="3">C10+C12</f>
        <v>-1314957.1725000001</v>
      </c>
      <c r="D13" s="20">
        <f t="shared" si="3"/>
        <v>-1254080</v>
      </c>
      <c r="E13" s="20">
        <f t="shared" si="3"/>
        <v>-1002033</v>
      </c>
      <c r="F13" s="20">
        <f t="shared" si="3"/>
        <v>-2816493.7924812036</v>
      </c>
      <c r="G13" s="20">
        <f t="shared" si="3"/>
        <v>1266931.7343333326</v>
      </c>
      <c r="H13" s="20">
        <f t="shared" si="3"/>
        <v>-1626024.42</v>
      </c>
      <c r="I13" s="20">
        <f t="shared" si="3"/>
        <v>-291245.61825000006</v>
      </c>
      <c r="J13" s="20">
        <f t="shared" si="3"/>
        <v>-1613973</v>
      </c>
      <c r="K13" s="20">
        <f t="shared" si="3"/>
        <v>6865059.0399999991</v>
      </c>
      <c r="L13" s="20">
        <f t="shared" si="3"/>
        <v>2870141.6500000004</v>
      </c>
      <c r="M13" s="20">
        <f t="shared" si="3"/>
        <v>14253404.192149997</v>
      </c>
      <c r="N13" s="21">
        <f>SUM(B13:M13)</f>
        <v>14714333.613252124</v>
      </c>
    </row>
    <row r="14" spans="1:15" x14ac:dyDescent="0.25">
      <c r="A14" s="13" t="s">
        <v>22</v>
      </c>
      <c r="B14" s="8"/>
      <c r="C14" s="8">
        <v>-792000</v>
      </c>
      <c r="D14" s="8"/>
      <c r="E14" s="8"/>
      <c r="F14" s="8"/>
      <c r="G14" s="8"/>
      <c r="H14" s="8">
        <v>-6600</v>
      </c>
      <c r="I14" s="8"/>
      <c r="J14" s="8"/>
      <c r="K14" s="8">
        <v>-10800</v>
      </c>
      <c r="L14" s="8"/>
      <c r="M14" s="8"/>
      <c r="N14" s="16">
        <f>SUM(B14:M14)</f>
        <v>-809400</v>
      </c>
      <c r="O14" s="5"/>
    </row>
    <row r="15" spans="1:15" x14ac:dyDescent="0.25">
      <c r="A15" s="17" t="s">
        <v>23</v>
      </c>
      <c r="B15" s="9"/>
      <c r="C15" s="9">
        <v>-2224789.3781203418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18">
        <f>SUM(B15:M15)</f>
        <v>-2224789.3781203418</v>
      </c>
    </row>
    <row r="16" spans="1:15" ht="15.75" thickBot="1" x14ac:dyDescent="0.3">
      <c r="A16" s="23" t="s">
        <v>24</v>
      </c>
      <c r="B16" s="24">
        <f>B13+B14+B15</f>
        <v>-622396</v>
      </c>
      <c r="C16" s="24">
        <f t="shared" ref="C16:M16" si="4">C13+C14+C15</f>
        <v>-4331746.5506203417</v>
      </c>
      <c r="D16" s="24">
        <f t="shared" si="4"/>
        <v>-1254080</v>
      </c>
      <c r="E16" s="24">
        <f t="shared" si="4"/>
        <v>-1002033</v>
      </c>
      <c r="F16" s="24">
        <f t="shared" si="4"/>
        <v>-2816493.7924812036</v>
      </c>
      <c r="G16" s="24">
        <f t="shared" si="4"/>
        <v>1266931.7343333326</v>
      </c>
      <c r="H16" s="24">
        <f t="shared" si="4"/>
        <v>-1632624.42</v>
      </c>
      <c r="I16" s="24">
        <f t="shared" si="4"/>
        <v>-291245.61825000006</v>
      </c>
      <c r="J16" s="24">
        <f t="shared" si="4"/>
        <v>-1613973</v>
      </c>
      <c r="K16" s="24">
        <f t="shared" si="4"/>
        <v>6854259.0399999991</v>
      </c>
      <c r="L16" s="24">
        <f t="shared" si="4"/>
        <v>2870141.6500000004</v>
      </c>
      <c r="M16" s="24">
        <f t="shared" si="4"/>
        <v>14253404.192149997</v>
      </c>
      <c r="N16" s="25">
        <f>SUM(B16:M16)</f>
        <v>11680144.235131783</v>
      </c>
      <c r="O16" s="5"/>
    </row>
    <row r="17" spans="1:14" ht="15.75" thickBot="1" x14ac:dyDescent="0.3">
      <c r="A17" s="26" t="s">
        <v>25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>
        <f>N16/(N5+N8)</f>
        <v>9.2985126008382393E-2</v>
      </c>
    </row>
    <row r="20" spans="1:14" x14ac:dyDescent="0.25">
      <c r="L20" s="6"/>
    </row>
    <row r="21" spans="1:14" x14ac:dyDescent="0.25">
      <c r="L21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prezentare 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Surdu</dc:creator>
  <cp:lastModifiedBy>Anca Maria Calin</cp:lastModifiedBy>
  <cp:lastPrinted>2025-03-28T14:56:55Z</cp:lastPrinted>
  <dcterms:created xsi:type="dcterms:W3CDTF">2025-03-28T14:41:36Z</dcterms:created>
  <dcterms:modified xsi:type="dcterms:W3CDTF">2025-03-28T14:58:45Z</dcterms:modified>
</cp:coreProperties>
</file>